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2"/>
  <workbookPr/>
  <mc:AlternateContent xmlns:mc="http://schemas.openxmlformats.org/markup-compatibility/2006">
    <mc:Choice Requires="x15">
      <x15ac:absPath xmlns:x15ac="http://schemas.microsoft.com/office/spreadsheetml/2010/11/ac" url="Z:\gk\0    0 0 0 0 00 0plan i rebalans zajedno u 12 2025\Ivan Cerović 12 12 2025 plan novi\usklađenje FP 2026_2028  gotovo za poslati Ceroviću\"/>
    </mc:Choice>
  </mc:AlternateContent>
  <xr:revisionPtr revIDLastSave="0" documentId="13_ncr:1_{B1BAC6C2-42E3-46F8-AEDC-28B9617644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AVRI usklađenje posebni 26_28" sheetId="8" r:id="rId1"/>
  </sheets>
  <definedNames>
    <definedName name="_xlnm._FilterDatabase" localSheetId="0" hidden="1">'PRAVRI usklađenje posebni 26_28'!$A$2:$G$96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8" l="1"/>
  <c r="D61" i="8"/>
  <c r="C25" i="8"/>
  <c r="C12" i="8" s="1"/>
  <c r="D25" i="8"/>
  <c r="D12" i="8" s="1"/>
  <c r="G12" i="8"/>
  <c r="F12" i="8"/>
  <c r="E12" i="8"/>
  <c r="G25" i="8"/>
  <c r="F25" i="8"/>
  <c r="E25" i="8"/>
  <c r="C14" i="8" l="1"/>
  <c r="C13" i="8"/>
  <c r="C26" i="8"/>
  <c r="D11" i="8"/>
  <c r="G89" i="8"/>
  <c r="F89" i="8"/>
  <c r="E89" i="8"/>
  <c r="G95" i="8"/>
  <c r="F95" i="8"/>
  <c r="E95" i="8"/>
  <c r="G88" i="8" l="1"/>
  <c r="G87" i="8" s="1"/>
  <c r="E88" i="8"/>
  <c r="E87" i="8" s="1"/>
  <c r="F88" i="8"/>
  <c r="F87" i="8" s="1"/>
  <c r="G48" i="8"/>
  <c r="F48" i="8"/>
  <c r="C51" i="8" l="1"/>
  <c r="D7" i="8"/>
  <c r="C7" i="8"/>
  <c r="C5" i="8"/>
  <c r="D9" i="8"/>
  <c r="D4" i="8"/>
  <c r="C10" i="8"/>
  <c r="C8" i="8"/>
  <c r="C6" i="8"/>
  <c r="D10" i="8"/>
  <c r="D8" i="8"/>
  <c r="D3" i="8" l="1"/>
  <c r="C4" i="8"/>
  <c r="C9" i="8"/>
  <c r="C3" i="8"/>
  <c r="C1" i="8" l="1"/>
  <c r="G15" i="8"/>
  <c r="G8" i="8"/>
  <c r="F8" i="8"/>
  <c r="E8" i="8"/>
  <c r="G44" i="8"/>
  <c r="G34" i="8"/>
  <c r="G76" i="8"/>
  <c r="F76" i="8"/>
  <c r="F63" i="8"/>
  <c r="F44" i="8"/>
  <c r="F34" i="8"/>
  <c r="G21" i="8"/>
  <c r="F21" i="8"/>
  <c r="G83" i="8"/>
  <c r="G71" i="8"/>
  <c r="G63" i="8"/>
  <c r="G57" i="8"/>
  <c r="G53" i="8"/>
  <c r="G49" i="8"/>
  <c r="G47" i="8"/>
  <c r="G37" i="8"/>
  <c r="G27" i="8"/>
  <c r="F83" i="8"/>
  <c r="F71" i="8"/>
  <c r="F57" i="8"/>
  <c r="F53" i="8"/>
  <c r="F49" i="8"/>
  <c r="F47" i="8"/>
  <c r="F37" i="8"/>
  <c r="F27" i="8"/>
  <c r="F15" i="8"/>
  <c r="E10" i="8"/>
  <c r="E57" i="8"/>
  <c r="E53" i="8"/>
  <c r="E76" i="8"/>
  <c r="E83" i="8"/>
  <c r="E48" i="8"/>
  <c r="E47" i="8" s="1"/>
  <c r="E71" i="8"/>
  <c r="E49" i="8"/>
  <c r="D6" i="8"/>
  <c r="E37" i="8"/>
  <c r="E27" i="8"/>
  <c r="E34" i="8"/>
  <c r="E21" i="8"/>
  <c r="E63" i="8"/>
  <c r="E44" i="8"/>
  <c r="E15" i="8"/>
  <c r="G52" i="8" l="1"/>
  <c r="G9" i="8" s="1"/>
  <c r="G46" i="8"/>
  <c r="G6" i="8" s="1"/>
  <c r="G62" i="8"/>
  <c r="G61" i="8" s="1"/>
  <c r="G7" i="8" s="1"/>
  <c r="G75" i="8"/>
  <c r="F75" i="8"/>
  <c r="F52" i="8"/>
  <c r="F9" i="8" s="1"/>
  <c r="F62" i="8"/>
  <c r="F61" i="8" s="1"/>
  <c r="F7" i="8" s="1"/>
  <c r="E75" i="8"/>
  <c r="G36" i="8"/>
  <c r="G5" i="8" s="1"/>
  <c r="D5" i="8"/>
  <c r="D1" i="8" s="1"/>
  <c r="G10" i="8"/>
  <c r="G14" i="8"/>
  <c r="G13" i="8" s="1"/>
  <c r="F10" i="8"/>
  <c r="F36" i="8"/>
  <c r="F5" i="8" s="1"/>
  <c r="F26" i="8"/>
  <c r="F46" i="8"/>
  <c r="F6" i="8" s="1"/>
  <c r="G26" i="8"/>
  <c r="F14" i="8"/>
  <c r="F3" i="8" s="1"/>
  <c r="E62" i="8"/>
  <c r="E61" i="8" s="1"/>
  <c r="E7" i="8" s="1"/>
  <c r="E52" i="8"/>
  <c r="E9" i="8" s="1"/>
  <c r="E26" i="8"/>
  <c r="E46" i="8"/>
  <c r="E6" i="8" s="1"/>
  <c r="E36" i="8"/>
  <c r="E14" i="8"/>
  <c r="E3" i="8" s="1"/>
  <c r="F4" i="8" l="1"/>
  <c r="F1" i="8" s="1"/>
  <c r="E4" i="8"/>
  <c r="E1" i="8" s="1"/>
  <c r="G3" i="8"/>
  <c r="G4" i="8"/>
  <c r="F13" i="8"/>
  <c r="E5" i="8"/>
  <c r="E13" i="8"/>
  <c r="G1" i="8" l="1"/>
</calcChain>
</file>

<file path=xl/sharedStrings.xml><?xml version="1.0" encoding="utf-8"?>
<sst xmlns="http://schemas.openxmlformats.org/spreadsheetml/2006/main" count="161" uniqueCount="54">
  <si>
    <t xml:space="preserve"> SVEUČILIŠTE U RIJECI - PRAVNI FAKULTET</t>
  </si>
  <si>
    <t>IZVRŠENJE
2024.</t>
  </si>
  <si>
    <t>TEKUĆI PLAN
2025.</t>
  </si>
  <si>
    <t>PLAN 
2026.</t>
  </si>
  <si>
    <t>PROJEKCIJA 
2027.</t>
  </si>
  <si>
    <t>PROJEKCIJA 
2028.</t>
  </si>
  <si>
    <t>Opći prihodi i primici</t>
  </si>
  <si>
    <t>Vlastiti prihodi</t>
  </si>
  <si>
    <t>Ostali prihodi za posebne namjene</t>
  </si>
  <si>
    <t>Pomoći iz DP</t>
  </si>
  <si>
    <t>Pomoći EU</t>
  </si>
  <si>
    <t>Ostale pomoći</t>
  </si>
  <si>
    <t>Donacije</t>
  </si>
  <si>
    <t>Mehanizam za oporavak i otpornost</t>
  </si>
  <si>
    <t xml:space="preserve">   Prihodi od prodaje ili zamjene nefinan imovine i nak s naslova osiguranja</t>
  </si>
  <si>
    <t>3705</t>
  </si>
  <si>
    <t>VISOKO OBRAZOVANJE</t>
  </si>
  <si>
    <t>A679134</t>
  </si>
  <si>
    <t>PROGRAMSKO FINANCIRANJE JAVNIH VISOKIH UČILIŠTA</t>
  </si>
  <si>
    <t>11</t>
  </si>
  <si>
    <t>Rashodi poslovanja</t>
  </si>
  <si>
    <t>31</t>
  </si>
  <si>
    <t>Rashodi za zaposlene</t>
  </si>
  <si>
    <t>32</t>
  </si>
  <si>
    <t>Materijalni rashodi</t>
  </si>
  <si>
    <t>34</t>
  </si>
  <si>
    <t>Financijski rashodi</t>
  </si>
  <si>
    <t>37</t>
  </si>
  <si>
    <t>Naknade građanima i kućanstvima na temelju osiguranja i druge naknade</t>
  </si>
  <si>
    <t>38</t>
  </si>
  <si>
    <t>Ostali rashodi</t>
  </si>
  <si>
    <t>Rashodi za nabavu nefinancijske imovine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</si>
  <si>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</si>
  <si>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</si>
  <si>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</si>
  <si>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</si>
  <si>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</si>
  <si>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</si>
  <si>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A679135</t>
  </si>
  <si>
    <t>PROGRAMSKO I OSTALO FINANCIRANJE SVEUČILIŠTA  – IZ EVIDENCIJSKIH PRIHODA</t>
  </si>
  <si>
    <t>Pomoći dane u inozemstvo i unutar općeg proračuna</t>
  </si>
  <si>
    <t>43</t>
  </si>
  <si>
    <t>Tekuće donacije</t>
  </si>
  <si>
    <t>61</t>
  </si>
  <si>
    <t>Programi UNIJE</t>
  </si>
  <si>
    <t>51</t>
  </si>
  <si>
    <t>35</t>
  </si>
  <si>
    <t>Subvencije</t>
  </si>
  <si>
    <t>36</t>
  </si>
  <si>
    <t>52</t>
  </si>
  <si>
    <t>A679136</t>
  </si>
  <si>
    <t>NPOO</t>
  </si>
  <si>
    <t>581</t>
  </si>
  <si>
    <t xml:space="preserve">Mehanizam za oporavak i otpornost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</si>
</sst>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41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0" fontId="13" fillId="0" borderId="3" xfId="0" quotePrefix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4" xfId="49" quotePrefix="1" applyFill="1" applyAlignment="1">
      <alignment horizontal="left" vertical="center" indent="9"/>
    </xf>
    <xf numFmtId="0" fontId="12" fillId="27" borderId="4" xfId="49" quotePrefix="1" applyFill="1" applyAlignment="1">
      <alignment horizontal="left" vertical="center" indent="5"/>
    </xf>
    <xf numFmtId="0" fontId="12" fillId="27" borderId="4" xfId="49" quotePrefix="1" applyFill="1">
      <alignment horizontal="left" vertical="center" indent="1"/>
    </xf>
    <xf numFmtId="0" fontId="12" fillId="28" borderId="4" xfId="49" quotePrefix="1" applyFill="1" applyAlignment="1">
      <alignment horizontal="left" vertical="center" indent="7"/>
    </xf>
    <xf numFmtId="0" fontId="12" fillId="28" borderId="4" xfId="49" quotePrefix="1" applyFill="1">
      <alignment horizontal="left" vertical="center" indent="1"/>
    </xf>
    <xf numFmtId="0" fontId="2" fillId="29" borderId="5" xfId="6" quotePrefix="1" applyFill="1" applyBorder="1" applyAlignment="1">
      <alignment horizontal="left" vertical="center" indent="4"/>
    </xf>
    <xf numFmtId="0" fontId="2" fillId="29" borderId="5" xfId="6" quotePrefix="1" applyFill="1" applyBorder="1" applyAlignment="1">
      <alignment horizontal="left" vertical="center" indent="1"/>
    </xf>
    <xf numFmtId="3" fontId="14" fillId="0" borderId="4" xfId="50" applyNumberFormat="1" applyFont="1" applyProtection="1">
      <alignment horizontal="right" vertical="center"/>
      <protection locked="0"/>
    </xf>
    <xf numFmtId="0" fontId="12" fillId="28" borderId="4" xfId="49" quotePrefix="1" applyFill="1" applyAlignment="1">
      <alignment horizontal="left" vertical="center" indent="9"/>
    </xf>
    <xf numFmtId="3" fontId="14" fillId="0" borderId="3" xfId="50" applyNumberFormat="1" applyFont="1" applyBorder="1" applyProtection="1">
      <alignment horizontal="right" vertical="center"/>
      <protection locked="0"/>
    </xf>
    <xf numFmtId="3" fontId="14" fillId="0" borderId="4" xfId="50" applyNumberFormat="1" applyFont="1">
      <alignment horizontal="right" vertical="center"/>
    </xf>
    <xf numFmtId="3" fontId="14" fillId="29" borderId="6" xfId="50" applyNumberFormat="1" applyFont="1" applyFill="1" applyBorder="1">
      <alignment horizontal="right" vertical="center"/>
    </xf>
    <xf numFmtId="3" fontId="14" fillId="27" borderId="4" xfId="50" applyNumberFormat="1" applyFont="1" applyFill="1">
      <alignment horizontal="right" vertical="center"/>
    </xf>
    <xf numFmtId="3" fontId="14" fillId="0" borderId="6" xfId="50" applyNumberFormat="1" applyFont="1" applyBorder="1">
      <alignment horizontal="right" vertical="center"/>
    </xf>
    <xf numFmtId="3" fontId="14" fillId="28" borderId="4" xfId="50" applyNumberFormat="1" applyFont="1" applyFill="1">
      <alignment horizontal="right" vertical="center"/>
    </xf>
    <xf numFmtId="3" fontId="14" fillId="0" borderId="7" xfId="50" applyNumberFormat="1" applyFont="1" applyBorder="1">
      <alignment horizontal="right" vertical="center"/>
    </xf>
    <xf numFmtId="3" fontId="14" fillId="0" borderId="8" xfId="50" applyNumberFormat="1" applyFont="1" applyBorder="1">
      <alignment horizontal="right" vertical="center"/>
    </xf>
    <xf numFmtId="3" fontId="14" fillId="0" borderId="3" xfId="50" applyNumberFormat="1" applyFont="1" applyBorder="1">
      <alignment horizontal="right" vertical="center"/>
    </xf>
    <xf numFmtId="3" fontId="14" fillId="0" borderId="3" xfId="0" applyNumberFormat="1" applyFont="1" applyBorder="1" applyAlignment="1" applyProtection="1">
      <alignment horizontal="right" vertical="center" wrapText="1"/>
      <protection locked="0"/>
    </xf>
    <xf numFmtId="3" fontId="15" fillId="0" borderId="3" xfId="0" applyNumberFormat="1" applyFont="1" applyBorder="1" applyProtection="1">
      <protection locked="0"/>
    </xf>
    <xf numFmtId="3" fontId="14" fillId="0" borderId="3" xfId="0" applyNumberFormat="1" applyFont="1" applyBorder="1" applyProtection="1">
      <protection locked="0"/>
    </xf>
    <xf numFmtId="0" fontId="1" fillId="0" borderId="3" xfId="0" quotePrefix="1" applyFont="1" applyBorder="1" applyAlignment="1">
      <alignment horizontal="center" vertical="center" wrapText="1"/>
    </xf>
    <xf numFmtId="0" fontId="14" fillId="0" borderId="0" xfId="0" applyFont="1"/>
    <xf numFmtId="0" fontId="16" fillId="0" borderId="0" xfId="0" applyFont="1"/>
    <xf numFmtId="3" fontId="0" fillId="0" borderId="0" xfId="0" applyNumberFormat="1"/>
    <xf numFmtId="0" fontId="12" fillId="0" borderId="8" xfId="49" quotePrefix="1" applyFill="1" applyBorder="1" applyAlignment="1">
      <alignment horizontal="left" vertical="center" indent="7"/>
    </xf>
    <xf numFmtId="0" fontId="12" fillId="0" borderId="8" xfId="49" quotePrefix="1" applyFill="1" applyBorder="1">
      <alignment horizontal="left" vertical="center" indent="1"/>
    </xf>
    <xf numFmtId="0" fontId="12" fillId="0" borderId="3" xfId="49" quotePrefix="1" applyFill="1" applyBorder="1" applyAlignment="1">
      <alignment horizontal="left" vertical="center" indent="7"/>
    </xf>
    <xf numFmtId="0" fontId="15" fillId="0" borderId="3" xfId="0" applyFont="1" applyBorder="1" applyAlignment="1">
      <alignment vertical="center"/>
    </xf>
    <xf numFmtId="3" fontId="14" fillId="0" borderId="3" xfId="45" applyNumberFormat="1" applyFont="1" applyFill="1" applyBorder="1">
      <alignment vertical="center"/>
    </xf>
    <xf numFmtId="3" fontId="14" fillId="27" borderId="3" xfId="0" applyNumberFormat="1" applyFont="1" applyFill="1" applyBorder="1" applyAlignment="1" applyProtection="1">
      <alignment horizontal="right" vertical="center" wrapText="1"/>
      <protection locked="0"/>
    </xf>
    <xf numFmtId="3" fontId="14" fillId="28" borderId="3" xfId="0" applyNumberFormat="1" applyFont="1" applyFill="1" applyBorder="1" applyAlignment="1" applyProtection="1">
      <alignment horizontal="right" vertical="center" wrapText="1"/>
      <protection locked="0"/>
    </xf>
    <xf numFmtId="3" fontId="12" fillId="28" borderId="4" xfId="50" applyNumberFormat="1" applyFill="1">
      <alignment horizontal="right" vertical="center"/>
    </xf>
    <xf numFmtId="0" fontId="12" fillId="28" borderId="3" xfId="0" applyFont="1" applyFill="1" applyBorder="1" applyAlignment="1">
      <alignment vertical="center"/>
    </xf>
    <xf numFmtId="0" fontId="12" fillId="28" borderId="4" xfId="49" quotePrefix="1" applyFill="1" applyAlignment="1">
      <alignment horizontal="left" vertical="center" indent="5"/>
    </xf>
    <xf numFmtId="0" fontId="14" fillId="28" borderId="1" xfId="2" quotePrefix="1" applyNumberFormat="1" applyFont="1" applyFill="1" applyAlignment="1" applyProtection="1">
      <alignment horizontal="left" vertical="center" indent="1" justifyLastLine="1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C7912-0DC7-49EF-BB45-2777AA930E39}">
  <sheetPr>
    <pageSetUpPr fitToPage="1"/>
  </sheetPr>
  <dimension ref="A1:G96"/>
  <sheetViews>
    <sheetView tabSelected="1" zoomScale="125" zoomScaleNormal="125" workbookViewId="0">
      <pane xSplit="2" ySplit="2" topLeftCell="C3" activePane="bottomRight" state="frozen"/>
      <selection pane="bottomRight" activeCell="C23" sqref="C23"/>
      <selection pane="bottomLeft" activeCell="A3" sqref="A3"/>
      <selection pane="topRight" activeCell="C1" sqref="C1"/>
    </sheetView>
  </sheetViews>
  <sheetFormatPr defaultColWidth="9.140625" defaultRowHeight="15"/>
  <cols>
    <col min="1" max="1" width="17.28515625" customWidth="1"/>
    <col min="2" max="2" width="51.42578125" customWidth="1"/>
    <col min="3" max="4" width="13.28515625" style="28" customWidth="1"/>
    <col min="5" max="7" width="13.28515625" customWidth="1"/>
  </cols>
  <sheetData>
    <row r="1" spans="1:7">
      <c r="C1" s="29">
        <f>SUM(C3:C11)</f>
        <v>4368125</v>
      </c>
      <c r="D1" s="29">
        <f>SUM(D3:D11)</f>
        <v>4947550</v>
      </c>
      <c r="E1" s="29">
        <f>SUM(E3:E11)</f>
        <v>5223465</v>
      </c>
      <c r="F1" s="29">
        <f>SUM(F3:F11)</f>
        <v>5257747</v>
      </c>
      <c r="G1" s="29">
        <f>SUM(G3:G11)</f>
        <v>5304014</v>
      </c>
    </row>
    <row r="2" spans="1:7" ht="42" customHeight="1">
      <c r="A2" s="3">
        <v>2217</v>
      </c>
      <c r="B2" s="3" t="s">
        <v>0</v>
      </c>
      <c r="C2" s="26" t="s">
        <v>1</v>
      </c>
      <c r="D2" s="26" t="s">
        <v>2</v>
      </c>
      <c r="E2" s="4" t="s">
        <v>3</v>
      </c>
      <c r="F2" s="4" t="s">
        <v>4</v>
      </c>
      <c r="G2" s="4" t="s">
        <v>5</v>
      </c>
    </row>
    <row r="3" spans="1:7">
      <c r="A3" s="2">
        <v>11</v>
      </c>
      <c r="B3" s="1" t="s">
        <v>6</v>
      </c>
      <c r="C3" s="12">
        <f>+C14</f>
        <v>3504735</v>
      </c>
      <c r="D3" s="12">
        <f>+D14</f>
        <v>3886694</v>
      </c>
      <c r="E3" s="12">
        <f>+E14</f>
        <v>4084938</v>
      </c>
      <c r="F3" s="12">
        <f>+F14</f>
        <v>4188325</v>
      </c>
      <c r="G3" s="12">
        <f>+G14</f>
        <v>4271423</v>
      </c>
    </row>
    <row r="4" spans="1:7">
      <c r="A4" s="2">
        <v>31</v>
      </c>
      <c r="B4" s="1" t="s">
        <v>7</v>
      </c>
      <c r="C4" s="15">
        <f>C26</f>
        <v>168128</v>
      </c>
      <c r="D4" s="15">
        <f>D26</f>
        <v>181010</v>
      </c>
      <c r="E4" s="15">
        <f>E26</f>
        <v>181848</v>
      </c>
      <c r="F4" s="15">
        <f>F26</f>
        <v>181848</v>
      </c>
      <c r="G4" s="15">
        <f>G26</f>
        <v>181848</v>
      </c>
    </row>
    <row r="5" spans="1:7">
      <c r="A5" s="2">
        <v>43</v>
      </c>
      <c r="B5" s="1" t="s">
        <v>8</v>
      </c>
      <c r="C5" s="15">
        <f>C36</f>
        <v>580895</v>
      </c>
      <c r="D5" s="15">
        <f>D36</f>
        <v>654289</v>
      </c>
      <c r="E5" s="15">
        <f>E36</f>
        <v>676911</v>
      </c>
      <c r="F5" s="15">
        <f>F36</f>
        <v>676911</v>
      </c>
      <c r="G5" s="15">
        <f>G36</f>
        <v>676911</v>
      </c>
    </row>
    <row r="6" spans="1:7">
      <c r="A6" s="2">
        <v>50</v>
      </c>
      <c r="B6" s="1" t="s">
        <v>9</v>
      </c>
      <c r="C6" s="15">
        <f>C46</f>
        <v>0</v>
      </c>
      <c r="D6" s="15">
        <f>D46</f>
        <v>0</v>
      </c>
      <c r="E6" s="15">
        <f>E46</f>
        <v>20800</v>
      </c>
      <c r="F6" s="15">
        <f>F46</f>
        <v>20800</v>
      </c>
      <c r="G6" s="15">
        <f>G46</f>
        <v>20800</v>
      </c>
    </row>
    <row r="7" spans="1:7">
      <c r="A7" s="2">
        <v>51</v>
      </c>
      <c r="B7" s="1" t="s">
        <v>10</v>
      </c>
      <c r="C7" s="15">
        <f>C61</f>
        <v>22054</v>
      </c>
      <c r="D7" s="15">
        <f>D61</f>
        <v>84043</v>
      </c>
      <c r="E7" s="15">
        <f>E61</f>
        <v>76596</v>
      </c>
      <c r="F7" s="15">
        <f>F61</f>
        <v>49564</v>
      </c>
      <c r="G7" s="15">
        <f>G61</f>
        <v>2000</v>
      </c>
    </row>
    <row r="8" spans="1:7">
      <c r="A8" s="2">
        <v>52</v>
      </c>
      <c r="B8" s="1" t="s">
        <v>11</v>
      </c>
      <c r="C8" s="15">
        <f t="shared" ref="C8:G9" si="0">C51</f>
        <v>85518</v>
      </c>
      <c r="D8" s="15">
        <f t="shared" si="0"/>
        <v>85288</v>
      </c>
      <c r="E8" s="15">
        <f t="shared" si="0"/>
        <v>800</v>
      </c>
      <c r="F8" s="15">
        <f t="shared" si="0"/>
        <v>800</v>
      </c>
      <c r="G8" s="15">
        <f t="shared" si="0"/>
        <v>800</v>
      </c>
    </row>
    <row r="9" spans="1:7">
      <c r="A9" s="2">
        <v>61</v>
      </c>
      <c r="B9" s="1" t="s">
        <v>12</v>
      </c>
      <c r="C9" s="15">
        <f t="shared" si="0"/>
        <v>6795</v>
      </c>
      <c r="D9" s="15">
        <f t="shared" si="0"/>
        <v>8400</v>
      </c>
      <c r="E9" s="15">
        <f t="shared" si="0"/>
        <v>7000</v>
      </c>
      <c r="F9" s="15">
        <f t="shared" si="0"/>
        <v>7000</v>
      </c>
      <c r="G9" s="15">
        <f t="shared" si="0"/>
        <v>7000</v>
      </c>
    </row>
    <row r="10" spans="1:7">
      <c r="A10" s="30">
        <v>581</v>
      </c>
      <c r="B10" s="31" t="s">
        <v>13</v>
      </c>
      <c r="C10" s="21">
        <f>C87</f>
        <v>0</v>
      </c>
      <c r="D10" s="21">
        <f>D87</f>
        <v>46826</v>
      </c>
      <c r="E10" s="21">
        <f>E87</f>
        <v>174572</v>
      </c>
      <c r="F10" s="21">
        <f>F87</f>
        <v>132499</v>
      </c>
      <c r="G10" s="21">
        <f>G87</f>
        <v>143232</v>
      </c>
    </row>
    <row r="11" spans="1:7">
      <c r="A11" s="32">
        <v>71</v>
      </c>
      <c r="B11" s="33" t="s">
        <v>14</v>
      </c>
      <c r="C11" s="22"/>
      <c r="D11" s="22">
        <f>D60</f>
        <v>1000</v>
      </c>
      <c r="E11" s="22"/>
      <c r="F11" s="22"/>
      <c r="G11" s="22"/>
    </row>
    <row r="12" spans="1:7">
      <c r="A12" s="10" t="s">
        <v>15</v>
      </c>
      <c r="B12" s="11" t="s">
        <v>16</v>
      </c>
      <c r="C12" s="16">
        <f>+C13+C25+C87</f>
        <v>4368125</v>
      </c>
      <c r="D12" s="16">
        <f>+D13+D25+D87</f>
        <v>4947550</v>
      </c>
      <c r="E12" s="16">
        <f>+E13+E25+E87</f>
        <v>5223465</v>
      </c>
      <c r="F12" s="16">
        <f>+F13+F25+F87</f>
        <v>5257747</v>
      </c>
      <c r="G12" s="16">
        <f>+G13+G25+G87</f>
        <v>5304014</v>
      </c>
    </row>
    <row r="13" spans="1:7">
      <c r="A13" s="6" t="s">
        <v>17</v>
      </c>
      <c r="B13" s="7" t="s">
        <v>18</v>
      </c>
      <c r="C13" s="35">
        <f>3504734+1</f>
        <v>3504735</v>
      </c>
      <c r="D13" s="17">
        <v>3886694</v>
      </c>
      <c r="E13" s="17">
        <f>+E14</f>
        <v>4084938</v>
      </c>
      <c r="F13" s="17">
        <f>+F14</f>
        <v>4188325</v>
      </c>
      <c r="G13" s="17">
        <f>+G14</f>
        <v>4271423</v>
      </c>
    </row>
    <row r="14" spans="1:7">
      <c r="A14" s="2" t="s">
        <v>19</v>
      </c>
      <c r="B14" s="1" t="s">
        <v>6</v>
      </c>
      <c r="C14" s="23">
        <f>3504734+1</f>
        <v>3504735</v>
      </c>
      <c r="D14" s="15">
        <v>3886694</v>
      </c>
      <c r="E14" s="15">
        <f>+E15+E21</f>
        <v>4084938</v>
      </c>
      <c r="F14" s="15">
        <f>+F15+F21</f>
        <v>4188325</v>
      </c>
      <c r="G14" s="15">
        <f>+G15+G21</f>
        <v>4271423</v>
      </c>
    </row>
    <row r="15" spans="1:7">
      <c r="A15" s="2">
        <v>3</v>
      </c>
      <c r="B15" s="1" t="s">
        <v>20</v>
      </c>
      <c r="C15" s="23"/>
      <c r="D15" s="34"/>
      <c r="E15" s="15">
        <f>SUM(E16:E20)</f>
        <v>4070787</v>
      </c>
      <c r="F15" s="15">
        <f>SUM(F16:F20)</f>
        <v>4173466</v>
      </c>
      <c r="G15" s="15">
        <f>SUM(G16:G20)</f>
        <v>4255820</v>
      </c>
    </row>
    <row r="16" spans="1:7">
      <c r="A16" s="5" t="s">
        <v>21</v>
      </c>
      <c r="B16" s="1" t="s">
        <v>22</v>
      </c>
      <c r="C16" s="25"/>
      <c r="D16" s="25"/>
      <c r="E16" s="24">
        <v>3831655</v>
      </c>
      <c r="F16" s="24">
        <v>3932550</v>
      </c>
      <c r="G16" s="24">
        <v>3996705</v>
      </c>
    </row>
    <row r="17" spans="1:7">
      <c r="A17" s="5" t="s">
        <v>23</v>
      </c>
      <c r="B17" s="1" t="s">
        <v>24</v>
      </c>
      <c r="C17" s="25"/>
      <c r="D17" s="25"/>
      <c r="E17" s="24">
        <v>235267</v>
      </c>
      <c r="F17" s="24">
        <v>236858</v>
      </c>
      <c r="G17" s="24">
        <v>254855</v>
      </c>
    </row>
    <row r="18" spans="1:7">
      <c r="A18" s="5" t="s">
        <v>25</v>
      </c>
      <c r="B18" s="1" t="s">
        <v>26</v>
      </c>
      <c r="C18" s="25"/>
      <c r="D18" s="25"/>
      <c r="E18" s="24">
        <v>3022</v>
      </c>
      <c r="F18" s="24">
        <v>3173</v>
      </c>
      <c r="G18" s="24">
        <v>3331</v>
      </c>
    </row>
    <row r="19" spans="1:7">
      <c r="A19" s="5" t="s">
        <v>27</v>
      </c>
      <c r="B19" s="1" t="s">
        <v>28</v>
      </c>
      <c r="C19" s="25"/>
      <c r="D19" s="25"/>
      <c r="E19" s="24">
        <v>843</v>
      </c>
      <c r="F19" s="24">
        <v>885</v>
      </c>
      <c r="G19" s="24">
        <v>929</v>
      </c>
    </row>
    <row r="20" spans="1:7">
      <c r="A20" s="5" t="s">
        <v>29</v>
      </c>
      <c r="B20" s="1" t="s">
        <v>30</v>
      </c>
      <c r="C20" s="25"/>
      <c r="D20" s="25"/>
      <c r="E20" s="24">
        <v>0</v>
      </c>
      <c r="F20" s="24">
        <v>0</v>
      </c>
      <c r="G20" s="24">
        <v>0</v>
      </c>
    </row>
    <row r="21" spans="1:7">
      <c r="A21" s="2">
        <v>4</v>
      </c>
      <c r="B21" s="1" t="s">
        <v>31</v>
      </c>
      <c r="C21" s="15"/>
      <c r="D21" s="15"/>
      <c r="E21" s="15">
        <f>SUM(E22:E24)</f>
        <v>14151</v>
      </c>
      <c r="F21" s="15">
        <f>SUM(F22:F24)</f>
        <v>14859</v>
      </c>
      <c r="G21" s="18">
        <f>SUM(G22:G24)</f>
        <v>15603</v>
      </c>
    </row>
    <row r="22" spans="1:7">
      <c r="A22" s="5" t="s">
        <v>32</v>
      </c>
      <c r="B22" s="1" t="s">
        <v>33</v>
      </c>
      <c r="C22" s="15"/>
      <c r="D22" s="15"/>
      <c r="E22" s="15">
        <v>0</v>
      </c>
      <c r="F22" s="15">
        <v>0</v>
      </c>
      <c r="G22" s="15">
        <v>0</v>
      </c>
    </row>
    <row r="23" spans="1:7">
      <c r="A23" s="5" t="s">
        <v>34</v>
      </c>
      <c r="B23" s="1" t="s">
        <v>35</v>
      </c>
      <c r="C23" s="25"/>
      <c r="D23" s="25"/>
      <c r="E23" s="24">
        <v>14151</v>
      </c>
      <c r="F23" s="24">
        <v>14859</v>
      </c>
      <c r="G23" s="24">
        <v>15603</v>
      </c>
    </row>
    <row r="24" spans="1:7">
      <c r="A24" s="5" t="s">
        <v>36</v>
      </c>
      <c r="B24" s="1" t="s">
        <v>37</v>
      </c>
      <c r="C24" s="15"/>
      <c r="D24" s="15"/>
      <c r="E24" s="15">
        <v>0</v>
      </c>
      <c r="F24" s="15">
        <v>0</v>
      </c>
      <c r="G24" s="15">
        <v>0</v>
      </c>
    </row>
    <row r="25" spans="1:7">
      <c r="A25" s="6" t="s">
        <v>38</v>
      </c>
      <c r="B25" s="7" t="s">
        <v>39</v>
      </c>
      <c r="C25" s="17">
        <f>+C26+C36+C46+C51+C52+C61</f>
        <v>863390</v>
      </c>
      <c r="D25" s="17">
        <f>+D26+D36+D46+D51+D52+D60+D61</f>
        <v>1014030</v>
      </c>
      <c r="E25" s="17">
        <f>+E26+E36+E46+E51+E52+E61</f>
        <v>963955</v>
      </c>
      <c r="F25" s="17">
        <f>+F26+F36+F46+F51+F52+F61</f>
        <v>936923</v>
      </c>
      <c r="G25" s="17">
        <f>+G26+G36+G46+G51+G52+G61</f>
        <v>889359</v>
      </c>
    </row>
    <row r="26" spans="1:7">
      <c r="A26" s="8" t="s">
        <v>21</v>
      </c>
      <c r="B26" s="9" t="s">
        <v>7</v>
      </c>
      <c r="C26" s="36">
        <f>168127+1-C33</f>
        <v>168128</v>
      </c>
      <c r="D26" s="19">
        <v>181010</v>
      </c>
      <c r="E26" s="19">
        <f>+E27+E34</f>
        <v>181848</v>
      </c>
      <c r="F26" s="19">
        <f>+F27+F34</f>
        <v>181848</v>
      </c>
      <c r="G26" s="19">
        <f>+G27+G34</f>
        <v>181848</v>
      </c>
    </row>
    <row r="27" spans="1:7">
      <c r="A27" s="2">
        <v>3</v>
      </c>
      <c r="B27" s="1" t="s">
        <v>20</v>
      </c>
      <c r="C27" s="23"/>
      <c r="D27" s="23"/>
      <c r="E27" s="15">
        <f>SUM(E28:E33)</f>
        <v>180598</v>
      </c>
      <c r="F27" s="15">
        <f>SUM(F28:F33)</f>
        <v>180598</v>
      </c>
      <c r="G27" s="15">
        <f>SUM(G28:G33)</f>
        <v>180598</v>
      </c>
    </row>
    <row r="28" spans="1:7">
      <c r="A28" s="5" t="s">
        <v>21</v>
      </c>
      <c r="B28" s="1" t="s">
        <v>22</v>
      </c>
      <c r="C28" s="15"/>
      <c r="D28" s="15"/>
      <c r="E28" s="15">
        <v>44050</v>
      </c>
      <c r="F28" s="24">
        <v>44050</v>
      </c>
      <c r="G28" s="24">
        <v>44050</v>
      </c>
    </row>
    <row r="29" spans="1:7">
      <c r="A29" s="5" t="s">
        <v>23</v>
      </c>
      <c r="B29" s="1" t="s">
        <v>24</v>
      </c>
      <c r="C29" s="15"/>
      <c r="D29" s="15"/>
      <c r="E29" s="24">
        <v>131198</v>
      </c>
      <c r="F29" s="24">
        <v>131198</v>
      </c>
      <c r="G29" s="24">
        <v>131198</v>
      </c>
    </row>
    <row r="30" spans="1:7">
      <c r="A30" s="5" t="s">
        <v>25</v>
      </c>
      <c r="B30" s="1" t="s">
        <v>26</v>
      </c>
      <c r="C30" s="15"/>
      <c r="D30" s="15"/>
      <c r="E30" s="24">
        <v>750</v>
      </c>
      <c r="F30" s="24">
        <v>750</v>
      </c>
      <c r="G30" s="24">
        <v>750</v>
      </c>
    </row>
    <row r="31" spans="1:7">
      <c r="A31" s="5">
        <v>36</v>
      </c>
      <c r="B31" s="1" t="s">
        <v>40</v>
      </c>
      <c r="C31" s="15"/>
      <c r="D31" s="15"/>
      <c r="E31" s="14">
        <v>4000</v>
      </c>
      <c r="F31" s="14">
        <v>4000</v>
      </c>
      <c r="G31" s="14">
        <v>4000</v>
      </c>
    </row>
    <row r="32" spans="1:7">
      <c r="A32" s="5" t="s">
        <v>27</v>
      </c>
      <c r="B32" s="1" t="s">
        <v>28</v>
      </c>
      <c r="C32" s="15"/>
      <c r="D32" s="20"/>
      <c r="E32" s="24">
        <v>300</v>
      </c>
      <c r="F32" s="24">
        <v>300</v>
      </c>
      <c r="G32" s="24">
        <v>300</v>
      </c>
    </row>
    <row r="33" spans="1:7">
      <c r="A33" s="5" t="s">
        <v>29</v>
      </c>
      <c r="B33" s="1" t="s">
        <v>30</v>
      </c>
      <c r="C33" s="15"/>
      <c r="D33" s="20"/>
      <c r="E33" s="24">
        <v>300</v>
      </c>
      <c r="F33" s="24">
        <v>300</v>
      </c>
      <c r="G33" s="24">
        <v>300</v>
      </c>
    </row>
    <row r="34" spans="1:7">
      <c r="A34" s="5">
        <v>4</v>
      </c>
      <c r="B34" s="1" t="s">
        <v>31</v>
      </c>
      <c r="C34" s="15"/>
      <c r="D34" s="20"/>
      <c r="E34" s="14">
        <f>E35</f>
        <v>1250</v>
      </c>
      <c r="F34" s="24">
        <f>F35</f>
        <v>1250</v>
      </c>
      <c r="G34" s="24">
        <f>G35</f>
        <v>1250</v>
      </c>
    </row>
    <row r="35" spans="1:7">
      <c r="A35" s="5" t="s">
        <v>34</v>
      </c>
      <c r="B35" s="1" t="s">
        <v>35</v>
      </c>
      <c r="C35" s="15"/>
      <c r="D35" s="15"/>
      <c r="E35" s="24">
        <v>1250</v>
      </c>
      <c r="F35" s="24">
        <v>1250</v>
      </c>
      <c r="G35" s="24">
        <v>1250</v>
      </c>
    </row>
    <row r="36" spans="1:7">
      <c r="A36" s="8" t="s">
        <v>41</v>
      </c>
      <c r="B36" s="9" t="s">
        <v>8</v>
      </c>
      <c r="C36" s="19">
        <v>580895</v>
      </c>
      <c r="D36" s="19">
        <v>654289</v>
      </c>
      <c r="E36" s="19">
        <f>+E37+E44</f>
        <v>676911</v>
      </c>
      <c r="F36" s="19">
        <f>+F37+F44</f>
        <v>676911</v>
      </c>
      <c r="G36" s="19">
        <f>+G37+G44</f>
        <v>676911</v>
      </c>
    </row>
    <row r="37" spans="1:7">
      <c r="A37" s="2">
        <v>3</v>
      </c>
      <c r="B37" s="1" t="s">
        <v>20</v>
      </c>
      <c r="C37" s="23"/>
      <c r="D37" s="23"/>
      <c r="E37" s="15">
        <f>SUM(E38:E43)</f>
        <v>625070</v>
      </c>
      <c r="F37" s="15">
        <f>SUM(F38:F43)</f>
        <v>625070</v>
      </c>
      <c r="G37" s="15">
        <f>SUM(G38:G43)</f>
        <v>625070</v>
      </c>
    </row>
    <row r="38" spans="1:7">
      <c r="A38" s="5" t="s">
        <v>21</v>
      </c>
      <c r="B38" s="1" t="s">
        <v>22</v>
      </c>
      <c r="C38" s="15"/>
      <c r="D38" s="15"/>
      <c r="E38" s="24">
        <v>413334</v>
      </c>
      <c r="F38" s="24">
        <v>413334</v>
      </c>
      <c r="G38" s="24">
        <v>413334</v>
      </c>
    </row>
    <row r="39" spans="1:7">
      <c r="A39" s="5" t="s">
        <v>23</v>
      </c>
      <c r="B39" s="1" t="s">
        <v>24</v>
      </c>
      <c r="C39" s="15"/>
      <c r="D39" s="15"/>
      <c r="E39" s="24">
        <v>183636</v>
      </c>
      <c r="F39" s="24">
        <v>183636</v>
      </c>
      <c r="G39" s="24">
        <v>183636</v>
      </c>
    </row>
    <row r="40" spans="1:7">
      <c r="A40" s="5" t="s">
        <v>25</v>
      </c>
      <c r="B40" s="1" t="s">
        <v>26</v>
      </c>
      <c r="C40" s="15"/>
      <c r="D40" s="20"/>
      <c r="E40" s="24">
        <v>2000</v>
      </c>
      <c r="F40" s="24">
        <v>2000</v>
      </c>
      <c r="G40" s="24">
        <v>2000</v>
      </c>
    </row>
    <row r="41" spans="1:7">
      <c r="A41" s="5">
        <v>36</v>
      </c>
      <c r="B41" s="1" t="s">
        <v>40</v>
      </c>
      <c r="C41" s="15"/>
      <c r="D41" s="20"/>
      <c r="E41" s="24">
        <v>25000</v>
      </c>
      <c r="F41" s="14">
        <v>25000</v>
      </c>
      <c r="G41" s="14">
        <v>25000</v>
      </c>
    </row>
    <row r="42" spans="1:7">
      <c r="A42" s="5" t="s">
        <v>27</v>
      </c>
      <c r="B42" s="1" t="s">
        <v>28</v>
      </c>
      <c r="C42" s="15"/>
      <c r="D42" s="20"/>
      <c r="E42" s="24">
        <v>600</v>
      </c>
      <c r="F42" s="24">
        <v>600</v>
      </c>
      <c r="G42" s="24">
        <v>600</v>
      </c>
    </row>
    <row r="43" spans="1:7">
      <c r="A43" s="5">
        <v>38</v>
      </c>
      <c r="B43" s="1" t="s">
        <v>42</v>
      </c>
      <c r="C43" s="15"/>
      <c r="D43" s="15"/>
      <c r="E43" s="24">
        <v>500</v>
      </c>
      <c r="F43" s="24">
        <v>500</v>
      </c>
      <c r="G43" s="24">
        <v>500</v>
      </c>
    </row>
    <row r="44" spans="1:7">
      <c r="A44" s="2">
        <v>4</v>
      </c>
      <c r="B44" s="1" t="s">
        <v>31</v>
      </c>
      <c r="C44" s="15"/>
      <c r="D44" s="15"/>
      <c r="E44" s="15">
        <f>+E45</f>
        <v>51841</v>
      </c>
      <c r="F44" s="24">
        <f>F45</f>
        <v>51841</v>
      </c>
      <c r="G44" s="24">
        <f>G45</f>
        <v>51841</v>
      </c>
    </row>
    <row r="45" spans="1:7">
      <c r="A45" s="5" t="s">
        <v>34</v>
      </c>
      <c r="B45" s="1" t="s">
        <v>35</v>
      </c>
      <c r="C45" s="15"/>
      <c r="D45" s="15"/>
      <c r="E45" s="24">
        <v>51841</v>
      </c>
      <c r="F45" s="24">
        <v>51841</v>
      </c>
      <c r="G45" s="24">
        <v>51841</v>
      </c>
    </row>
    <row r="46" spans="1:7">
      <c r="A46" s="8">
        <v>50</v>
      </c>
      <c r="B46" s="9" t="s">
        <v>9</v>
      </c>
      <c r="C46" s="19"/>
      <c r="D46" s="19"/>
      <c r="E46" s="19">
        <f>+E47+E49</f>
        <v>20800</v>
      </c>
      <c r="F46" s="19">
        <f>+F47+F49</f>
        <v>20800</v>
      </c>
      <c r="G46" s="19">
        <f>+G47+G49</f>
        <v>20800</v>
      </c>
    </row>
    <row r="47" spans="1:7">
      <c r="A47" s="2">
        <v>3</v>
      </c>
      <c r="B47" s="1" t="s">
        <v>20</v>
      </c>
      <c r="C47" s="15"/>
      <c r="D47" s="15"/>
      <c r="E47" s="15">
        <f>SUM(E48:E48)</f>
        <v>18800</v>
      </c>
      <c r="F47" s="15">
        <f>SUM(F48:F48)</f>
        <v>18800</v>
      </c>
      <c r="G47" s="15">
        <f>SUM(G48:G48)</f>
        <v>18800</v>
      </c>
    </row>
    <row r="48" spans="1:7">
      <c r="A48" s="5" t="s">
        <v>23</v>
      </c>
      <c r="B48" s="1" t="s">
        <v>24</v>
      </c>
      <c r="C48" s="15"/>
      <c r="D48" s="15"/>
      <c r="E48" s="24">
        <f>17000+1800</f>
        <v>18800</v>
      </c>
      <c r="F48" s="24">
        <f>17000+1800</f>
        <v>18800</v>
      </c>
      <c r="G48" s="24">
        <f>17000+1800</f>
        <v>18800</v>
      </c>
    </row>
    <row r="49" spans="1:7">
      <c r="A49" s="2">
        <v>4</v>
      </c>
      <c r="B49" s="1" t="s">
        <v>31</v>
      </c>
      <c r="C49" s="15"/>
      <c r="D49" s="15"/>
      <c r="E49" s="15">
        <f>+E50</f>
        <v>2000</v>
      </c>
      <c r="F49" s="15">
        <f>+F50</f>
        <v>2000</v>
      </c>
      <c r="G49" s="15">
        <f>+G50</f>
        <v>2000</v>
      </c>
    </row>
    <row r="50" spans="1:7">
      <c r="A50" s="5" t="s">
        <v>34</v>
      </c>
      <c r="B50" s="1" t="s">
        <v>35</v>
      </c>
      <c r="C50" s="15"/>
      <c r="D50" s="15"/>
      <c r="E50" s="24">
        <v>2000</v>
      </c>
      <c r="F50" s="24">
        <v>2000</v>
      </c>
      <c r="G50" s="24">
        <v>2000</v>
      </c>
    </row>
    <row r="51" spans="1:7">
      <c r="A51" s="13">
        <v>52</v>
      </c>
      <c r="B51" s="9"/>
      <c r="C51" s="19">
        <f>85202+316</f>
        <v>85518</v>
      </c>
      <c r="D51" s="19">
        <v>85288</v>
      </c>
      <c r="E51" s="19">
        <v>800</v>
      </c>
      <c r="F51" s="19">
        <v>800</v>
      </c>
      <c r="G51" s="19">
        <v>800</v>
      </c>
    </row>
    <row r="52" spans="1:7">
      <c r="A52" s="8" t="s">
        <v>43</v>
      </c>
      <c r="B52" s="9" t="s">
        <v>12</v>
      </c>
      <c r="C52" s="19">
        <v>6795</v>
      </c>
      <c r="D52" s="19">
        <v>8400</v>
      </c>
      <c r="E52" s="19">
        <f>+E53+E57</f>
        <v>7000</v>
      </c>
      <c r="F52" s="19">
        <f>+F53+F57</f>
        <v>7000</v>
      </c>
      <c r="G52" s="19">
        <f>+G53+G57</f>
        <v>7000</v>
      </c>
    </row>
    <row r="53" spans="1:7">
      <c r="A53" s="2">
        <v>3</v>
      </c>
      <c r="B53" s="1" t="s">
        <v>20</v>
      </c>
      <c r="C53" s="15"/>
      <c r="D53" s="15"/>
      <c r="E53" s="15">
        <f>SUM(E54:E56)</f>
        <v>7000</v>
      </c>
      <c r="F53" s="15">
        <f>SUM(F54:F56)</f>
        <v>7000</v>
      </c>
      <c r="G53" s="15">
        <f>SUM(G54:G56)</f>
        <v>7000</v>
      </c>
    </row>
    <row r="54" spans="1:7">
      <c r="A54" s="5" t="s">
        <v>21</v>
      </c>
      <c r="B54" s="1" t="s">
        <v>22</v>
      </c>
      <c r="C54" s="15"/>
      <c r="D54" s="15"/>
      <c r="E54" s="15">
        <v>0</v>
      </c>
      <c r="F54" s="15">
        <v>0</v>
      </c>
      <c r="G54" s="15">
        <v>0</v>
      </c>
    </row>
    <row r="55" spans="1:7">
      <c r="A55" s="5" t="s">
        <v>23</v>
      </c>
      <c r="B55" s="1" t="s">
        <v>24</v>
      </c>
      <c r="C55" s="15"/>
      <c r="D55" s="15"/>
      <c r="E55" s="15">
        <v>7000</v>
      </c>
      <c r="F55" s="15">
        <v>7000</v>
      </c>
      <c r="G55" s="15">
        <v>7000</v>
      </c>
    </row>
    <row r="56" spans="1:7">
      <c r="A56" s="5" t="s">
        <v>25</v>
      </c>
      <c r="B56" s="1" t="s">
        <v>26</v>
      </c>
      <c r="C56" s="15"/>
      <c r="D56" s="15"/>
      <c r="E56" s="15">
        <v>0</v>
      </c>
      <c r="F56" s="15">
        <v>0</v>
      </c>
      <c r="G56" s="15">
        <v>0</v>
      </c>
    </row>
    <row r="57" spans="1:7">
      <c r="A57" s="2">
        <v>4</v>
      </c>
      <c r="B57" s="1" t="s">
        <v>31</v>
      </c>
      <c r="C57" s="15"/>
      <c r="D57" s="15"/>
      <c r="E57" s="15">
        <f>SUM(E58:E59)</f>
        <v>0</v>
      </c>
      <c r="F57" s="15">
        <f>SUM(F58:F59)</f>
        <v>0</v>
      </c>
      <c r="G57" s="15">
        <f>SUM(G58:G59)</f>
        <v>0</v>
      </c>
    </row>
    <row r="58" spans="1:7">
      <c r="A58" s="5" t="s">
        <v>32</v>
      </c>
      <c r="B58" s="1" t="s">
        <v>33</v>
      </c>
      <c r="C58" s="15"/>
      <c r="D58" s="15"/>
      <c r="E58" s="15">
        <v>0</v>
      </c>
      <c r="F58" s="15">
        <v>0</v>
      </c>
      <c r="G58" s="15">
        <v>0</v>
      </c>
    </row>
    <row r="59" spans="1:7">
      <c r="A59" s="5" t="s">
        <v>34</v>
      </c>
      <c r="B59" s="1" t="s">
        <v>35</v>
      </c>
      <c r="C59" s="15"/>
      <c r="D59" s="15"/>
      <c r="E59" s="15">
        <v>0</v>
      </c>
      <c r="F59" s="15">
        <v>0</v>
      </c>
      <c r="G59" s="15">
        <v>0</v>
      </c>
    </row>
    <row r="60" spans="1:7">
      <c r="A60" s="13">
        <v>71</v>
      </c>
      <c r="B60" s="38" t="s">
        <v>14</v>
      </c>
      <c r="C60" s="37"/>
      <c r="D60" s="19">
        <v>1000</v>
      </c>
      <c r="E60" s="19"/>
      <c r="F60" s="19"/>
      <c r="G60" s="19"/>
    </row>
    <row r="61" spans="1:7">
      <c r="A61" s="39"/>
      <c r="B61" s="40" t="s">
        <v>44</v>
      </c>
      <c r="C61" s="19">
        <f t="shared" ref="C61:G61" si="1">+C62</f>
        <v>22054</v>
      </c>
      <c r="D61" s="19">
        <f t="shared" si="1"/>
        <v>84043</v>
      </c>
      <c r="E61" s="19">
        <f t="shared" si="1"/>
        <v>76596</v>
      </c>
      <c r="F61" s="19">
        <f>F62</f>
        <v>49564</v>
      </c>
      <c r="G61" s="19">
        <f t="shared" si="1"/>
        <v>2000</v>
      </c>
    </row>
    <row r="62" spans="1:7">
      <c r="A62" s="8" t="s">
        <v>45</v>
      </c>
      <c r="B62" s="9" t="s">
        <v>10</v>
      </c>
      <c r="C62" s="19">
        <v>22054</v>
      </c>
      <c r="D62" s="19">
        <v>84043</v>
      </c>
      <c r="E62" s="19">
        <f>+E63+E71</f>
        <v>76596</v>
      </c>
      <c r="F62" s="19">
        <f>+F63+F71</f>
        <v>49564</v>
      </c>
      <c r="G62" s="19">
        <f>+G63+G71</f>
        <v>2000</v>
      </c>
    </row>
    <row r="63" spans="1:7">
      <c r="A63" s="2">
        <v>3</v>
      </c>
      <c r="B63" s="1" t="s">
        <v>20</v>
      </c>
      <c r="C63" s="15"/>
      <c r="D63" s="23"/>
      <c r="E63" s="15">
        <f>SUM(E64:E70)</f>
        <v>75946</v>
      </c>
      <c r="F63" s="15">
        <f>SUM(F64:F70)</f>
        <v>49214</v>
      </c>
      <c r="G63" s="15">
        <f>SUM(G64:G70)</f>
        <v>2000</v>
      </c>
    </row>
    <row r="64" spans="1:7">
      <c r="A64" s="5" t="s">
        <v>21</v>
      </c>
      <c r="B64" s="1" t="s">
        <v>22</v>
      </c>
      <c r="C64" s="15"/>
      <c r="D64" s="27"/>
      <c r="E64" s="12">
        <v>66096</v>
      </c>
      <c r="F64" s="12">
        <v>44064</v>
      </c>
      <c r="G64" s="12">
        <v>0</v>
      </c>
    </row>
    <row r="65" spans="1:7">
      <c r="A65" s="5" t="s">
        <v>23</v>
      </c>
      <c r="B65" s="1" t="s">
        <v>24</v>
      </c>
      <c r="C65" s="15"/>
      <c r="D65" s="15"/>
      <c r="E65" s="12">
        <v>9850</v>
      </c>
      <c r="F65" s="12">
        <v>5150</v>
      </c>
      <c r="G65" s="12">
        <v>2000</v>
      </c>
    </row>
    <row r="66" spans="1:7">
      <c r="A66" s="5" t="s">
        <v>25</v>
      </c>
      <c r="B66" s="1" t="s">
        <v>26</v>
      </c>
      <c r="C66" s="15"/>
      <c r="D66" s="15"/>
      <c r="E66" s="15">
        <v>0</v>
      </c>
      <c r="F66" s="12">
        <v>0</v>
      </c>
      <c r="G66" s="15">
        <v>0</v>
      </c>
    </row>
    <row r="67" spans="1:7">
      <c r="A67" s="5" t="s">
        <v>46</v>
      </c>
      <c r="B67" s="1" t="s">
        <v>47</v>
      </c>
      <c r="C67" s="15"/>
      <c r="D67" s="15"/>
      <c r="E67" s="15">
        <v>0</v>
      </c>
      <c r="F67" s="15">
        <v>0</v>
      </c>
      <c r="G67" s="15">
        <v>0</v>
      </c>
    </row>
    <row r="68" spans="1:7">
      <c r="A68" s="5" t="s">
        <v>48</v>
      </c>
      <c r="B68" s="1" t="s">
        <v>40</v>
      </c>
      <c r="C68" s="15"/>
      <c r="D68" s="15"/>
      <c r="E68" s="15">
        <v>0</v>
      </c>
      <c r="F68" s="15">
        <v>0</v>
      </c>
      <c r="G68" s="15">
        <v>0</v>
      </c>
    </row>
    <row r="69" spans="1:7">
      <c r="A69" s="5" t="s">
        <v>27</v>
      </c>
      <c r="B69" s="1" t="s">
        <v>28</v>
      </c>
      <c r="C69" s="15"/>
      <c r="D69" s="15"/>
      <c r="E69" s="15">
        <v>0</v>
      </c>
      <c r="F69" s="15">
        <v>0</v>
      </c>
      <c r="G69" s="15">
        <v>0</v>
      </c>
    </row>
    <row r="70" spans="1:7">
      <c r="A70" s="5" t="s">
        <v>29</v>
      </c>
      <c r="B70" s="1" t="s">
        <v>30</v>
      </c>
      <c r="C70" s="15"/>
      <c r="D70" s="15"/>
      <c r="E70" s="15">
        <v>0</v>
      </c>
      <c r="F70" s="15">
        <v>0</v>
      </c>
      <c r="G70" s="15">
        <v>0</v>
      </c>
    </row>
    <row r="71" spans="1:7">
      <c r="A71" s="2">
        <v>4</v>
      </c>
      <c r="B71" s="1" t="s">
        <v>31</v>
      </c>
      <c r="C71" s="15"/>
      <c r="D71" s="15"/>
      <c r="E71" s="15">
        <f>SUM(E72:E74)</f>
        <v>650</v>
      </c>
      <c r="F71" s="15">
        <f>SUM(F72:F74)</f>
        <v>350</v>
      </c>
      <c r="G71" s="15">
        <f>SUM(G72:G74)</f>
        <v>0</v>
      </c>
    </row>
    <row r="72" spans="1:7">
      <c r="A72" s="5" t="s">
        <v>32</v>
      </c>
      <c r="B72" s="1" t="s">
        <v>33</v>
      </c>
      <c r="C72" s="15"/>
      <c r="D72" s="15"/>
      <c r="E72" s="15">
        <v>0</v>
      </c>
      <c r="F72" s="15">
        <v>0</v>
      </c>
      <c r="G72" s="15">
        <v>0</v>
      </c>
    </row>
    <row r="73" spans="1:7">
      <c r="A73" s="5" t="s">
        <v>34</v>
      </c>
      <c r="B73" s="1" t="s">
        <v>35</v>
      </c>
      <c r="C73" s="15"/>
      <c r="D73" s="15"/>
      <c r="E73" s="12">
        <v>650</v>
      </c>
      <c r="F73" s="12">
        <v>350</v>
      </c>
      <c r="G73" s="12">
        <v>0</v>
      </c>
    </row>
    <row r="74" spans="1:7">
      <c r="A74" s="5" t="s">
        <v>36</v>
      </c>
      <c r="B74" s="1" t="s">
        <v>37</v>
      </c>
      <c r="C74" s="15"/>
      <c r="D74" s="15"/>
      <c r="E74" s="15">
        <v>0</v>
      </c>
      <c r="F74" s="15">
        <v>0</v>
      </c>
      <c r="G74" s="15">
        <v>0</v>
      </c>
    </row>
    <row r="75" spans="1:7">
      <c r="A75" s="8" t="s">
        <v>49</v>
      </c>
      <c r="B75" s="9" t="s">
        <v>11</v>
      </c>
      <c r="C75" s="19"/>
      <c r="D75" s="19"/>
      <c r="E75" s="19">
        <f>E76+E83</f>
        <v>0</v>
      </c>
      <c r="F75" s="19">
        <f>F76+F83</f>
        <v>0</v>
      </c>
      <c r="G75" s="19">
        <f>G76+G83</f>
        <v>0</v>
      </c>
    </row>
    <row r="76" spans="1:7">
      <c r="A76" s="2">
        <v>3</v>
      </c>
      <c r="B76" s="1" t="s">
        <v>20</v>
      </c>
      <c r="C76" s="15"/>
      <c r="D76" s="15"/>
      <c r="E76" s="15">
        <f>SUM(E77:E82)</f>
        <v>0</v>
      </c>
      <c r="F76" s="15">
        <f>SUM(F77:F82)</f>
        <v>0</v>
      </c>
      <c r="G76" s="15">
        <f>SUM(G77:G82)</f>
        <v>0</v>
      </c>
    </row>
    <row r="77" spans="1:7">
      <c r="A77" s="5" t="s">
        <v>21</v>
      </c>
      <c r="B77" s="1" t="s">
        <v>22</v>
      </c>
      <c r="C77" s="15"/>
      <c r="D77" s="15"/>
      <c r="E77" s="15">
        <v>0</v>
      </c>
      <c r="F77" s="15">
        <v>0</v>
      </c>
      <c r="G77" s="15">
        <v>0</v>
      </c>
    </row>
    <row r="78" spans="1:7">
      <c r="A78" s="5" t="s">
        <v>23</v>
      </c>
      <c r="B78" s="1" t="s">
        <v>24</v>
      </c>
      <c r="C78" s="15"/>
      <c r="D78" s="15"/>
      <c r="E78" s="15">
        <v>0</v>
      </c>
      <c r="F78" s="15">
        <v>0</v>
      </c>
      <c r="G78" s="15">
        <v>0</v>
      </c>
    </row>
    <row r="79" spans="1:7">
      <c r="A79" s="5" t="s">
        <v>25</v>
      </c>
      <c r="B79" s="1" t="s">
        <v>26</v>
      </c>
      <c r="C79" s="15"/>
      <c r="D79" s="15"/>
      <c r="E79" s="15">
        <v>0</v>
      </c>
      <c r="F79" s="15">
        <v>0</v>
      </c>
      <c r="G79" s="15">
        <v>0</v>
      </c>
    </row>
    <row r="80" spans="1:7">
      <c r="A80" s="5" t="s">
        <v>48</v>
      </c>
      <c r="B80" s="1" t="s">
        <v>40</v>
      </c>
      <c r="C80" s="15"/>
      <c r="D80" s="15"/>
      <c r="E80" s="15">
        <v>0</v>
      </c>
      <c r="F80" s="15">
        <v>0</v>
      </c>
      <c r="G80" s="15">
        <v>0</v>
      </c>
    </row>
    <row r="81" spans="1:7">
      <c r="A81" s="5" t="s">
        <v>27</v>
      </c>
      <c r="B81" s="1" t="s">
        <v>28</v>
      </c>
      <c r="C81" s="15"/>
      <c r="D81" s="15"/>
      <c r="E81" s="15">
        <v>0</v>
      </c>
      <c r="F81" s="15">
        <v>0</v>
      </c>
      <c r="G81" s="15">
        <v>0</v>
      </c>
    </row>
    <row r="82" spans="1:7">
      <c r="A82" s="5" t="s">
        <v>29</v>
      </c>
      <c r="B82" s="1" t="s">
        <v>30</v>
      </c>
      <c r="C82" s="15"/>
      <c r="D82" s="15"/>
      <c r="E82" s="15">
        <v>0</v>
      </c>
      <c r="F82" s="15">
        <v>0</v>
      </c>
      <c r="G82" s="15">
        <v>0</v>
      </c>
    </row>
    <row r="83" spans="1:7">
      <c r="A83" s="2">
        <v>4</v>
      </c>
      <c r="B83" s="1" t="s">
        <v>31</v>
      </c>
      <c r="C83" s="15"/>
      <c r="D83" s="15"/>
      <c r="E83" s="15">
        <f>SUM(E84:E86)</f>
        <v>0</v>
      </c>
      <c r="F83" s="15">
        <f>SUM(F84:F86)</f>
        <v>0</v>
      </c>
      <c r="G83" s="15">
        <f>SUM(G84:G86)</f>
        <v>0</v>
      </c>
    </row>
    <row r="84" spans="1:7">
      <c r="A84" s="5" t="s">
        <v>32</v>
      </c>
      <c r="B84" s="1" t="s">
        <v>33</v>
      </c>
      <c r="C84" s="15"/>
      <c r="D84" s="15"/>
      <c r="E84" s="15">
        <v>0</v>
      </c>
      <c r="F84" s="15">
        <v>0</v>
      </c>
      <c r="G84" s="15">
        <v>0</v>
      </c>
    </row>
    <row r="85" spans="1:7">
      <c r="A85" s="5" t="s">
        <v>34</v>
      </c>
      <c r="B85" s="1" t="s">
        <v>35</v>
      </c>
      <c r="C85" s="15"/>
      <c r="D85" s="15"/>
      <c r="E85" s="15">
        <v>0</v>
      </c>
      <c r="F85" s="15">
        <v>0</v>
      </c>
      <c r="G85" s="15">
        <v>0</v>
      </c>
    </row>
    <row r="86" spans="1:7">
      <c r="A86" s="5" t="s">
        <v>36</v>
      </c>
      <c r="B86" s="1" t="s">
        <v>37</v>
      </c>
      <c r="C86" s="15"/>
      <c r="D86" s="15"/>
      <c r="E86" s="15">
        <v>0</v>
      </c>
      <c r="F86" s="15">
        <v>0</v>
      </c>
      <c r="G86" s="15">
        <v>0</v>
      </c>
    </row>
    <row r="87" spans="1:7">
      <c r="A87" s="6" t="s">
        <v>50</v>
      </c>
      <c r="B87" s="7" t="s">
        <v>51</v>
      </c>
      <c r="C87" s="17"/>
      <c r="D87" s="17">
        <v>46826</v>
      </c>
      <c r="E87" s="17">
        <f>E88</f>
        <v>174572</v>
      </c>
      <c r="F87" s="17">
        <f>F88</f>
        <v>132499</v>
      </c>
      <c r="G87" s="17">
        <f>G88</f>
        <v>143232</v>
      </c>
    </row>
    <row r="88" spans="1:7">
      <c r="A88" s="2" t="s">
        <v>52</v>
      </c>
      <c r="B88" s="1" t="s">
        <v>53</v>
      </c>
      <c r="C88" s="15"/>
      <c r="D88" s="15"/>
      <c r="E88" s="15">
        <f>E89+E95</f>
        <v>174572</v>
      </c>
      <c r="F88" s="15">
        <f t="shared" ref="F88:G88" si="2">F89+F95</f>
        <v>132499</v>
      </c>
      <c r="G88" s="15">
        <f t="shared" si="2"/>
        <v>143232</v>
      </c>
    </row>
    <row r="89" spans="1:7">
      <c r="A89" s="2">
        <v>3</v>
      </c>
      <c r="B89" s="1" t="s">
        <v>20</v>
      </c>
      <c r="C89" s="15"/>
      <c r="D89" s="15"/>
      <c r="E89" s="15">
        <f>SUM(E90:E94)</f>
        <v>87492</v>
      </c>
      <c r="F89" s="15">
        <f>SUM(F90:F94)</f>
        <v>66406</v>
      </c>
      <c r="G89" s="15">
        <f>SUM(G90:G94)</f>
        <v>71785</v>
      </c>
    </row>
    <row r="90" spans="1:7">
      <c r="A90" s="5" t="s">
        <v>21</v>
      </c>
      <c r="B90" s="1" t="s">
        <v>22</v>
      </c>
      <c r="C90" s="15"/>
      <c r="D90" s="15"/>
      <c r="E90" s="15"/>
      <c r="F90" s="15"/>
      <c r="G90" s="15"/>
    </row>
    <row r="91" spans="1:7">
      <c r="A91" s="5" t="s">
        <v>23</v>
      </c>
      <c r="B91" s="1" t="s">
        <v>24</v>
      </c>
      <c r="C91" s="15"/>
      <c r="D91" s="15"/>
      <c r="E91" s="24">
        <v>87492</v>
      </c>
      <c r="F91" s="24">
        <v>66406</v>
      </c>
      <c r="G91" s="24">
        <v>71785</v>
      </c>
    </row>
    <row r="92" spans="1:7">
      <c r="A92" s="5" t="s">
        <v>46</v>
      </c>
      <c r="B92" s="1" t="s">
        <v>47</v>
      </c>
      <c r="C92" s="15"/>
      <c r="D92" s="15"/>
      <c r="E92" s="15"/>
      <c r="F92" s="15"/>
      <c r="G92" s="15"/>
    </row>
    <row r="93" spans="1:7">
      <c r="A93" s="5" t="s">
        <v>48</v>
      </c>
      <c r="B93" s="1" t="s">
        <v>40</v>
      </c>
      <c r="C93" s="15"/>
      <c r="D93" s="15"/>
      <c r="E93" s="15"/>
      <c r="F93" s="15"/>
      <c r="G93" s="15"/>
    </row>
    <row r="94" spans="1:7">
      <c r="A94" s="5" t="s">
        <v>29</v>
      </c>
      <c r="B94" s="1" t="s">
        <v>30</v>
      </c>
      <c r="C94" s="15"/>
      <c r="D94" s="15"/>
      <c r="E94" s="15"/>
      <c r="F94" s="15"/>
      <c r="G94" s="15"/>
    </row>
    <row r="95" spans="1:7">
      <c r="A95" s="2">
        <v>4</v>
      </c>
      <c r="B95" s="1" t="s">
        <v>31</v>
      </c>
      <c r="C95" s="15"/>
      <c r="D95" s="15"/>
      <c r="E95" s="18">
        <f>E96</f>
        <v>87080</v>
      </c>
      <c r="F95" s="18">
        <f>F96</f>
        <v>66093</v>
      </c>
      <c r="G95" s="18">
        <f>G96</f>
        <v>71447</v>
      </c>
    </row>
    <row r="96" spans="1:7">
      <c r="A96" s="5" t="s">
        <v>34</v>
      </c>
      <c r="B96" s="1" t="s">
        <v>35</v>
      </c>
      <c r="C96" s="15"/>
      <c r="D96" s="15"/>
      <c r="E96" s="24">
        <v>87080</v>
      </c>
      <c r="F96" s="24">
        <v>66093</v>
      </c>
      <c r="G96" s="24">
        <v>71447</v>
      </c>
    </row>
  </sheetData>
  <autoFilter ref="A2:G96" xr:uid="{00000000-0001-0000-0000-000000000000}"/>
  <dataValidations count="1">
    <dataValidation type="whole" allowBlank="1" showInputMessage="1" showErrorMessage="1" errorTitle="GREŠKA" error="U ovo polje je dozvoljen unos samo brojčanih vrijednosti (bez decimala!)" sqref="F64:F66 F38:G45 E50:G50 C3:G3 C16:G19 E73:G73 E29:E35 C20:F20 E38:E43 F28:G35 E45 E64:E65 G64:G65 C23:G23 E48:G48 E96:G96 E91:G91" xr:uid="{A2814AD8-924C-4349-86A7-54B233D0D7B5}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scale="7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mzagorac</dc:creator>
  <cp:keywords/>
  <dc:description/>
  <cp:lastModifiedBy>Ivan Cerović</cp:lastModifiedBy>
  <cp:revision/>
  <dcterms:created xsi:type="dcterms:W3CDTF">2022-10-31T10:11:38Z</dcterms:created>
  <dcterms:modified xsi:type="dcterms:W3CDTF">2025-12-14T14:11:25Z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